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ThueTNCN" sheetId="1" r:id="rId1"/>
  </sheets>
  <definedNames/>
  <calcPr fullCalcOnLoad="1"/>
</workbook>
</file>

<file path=xl/sharedStrings.xml><?xml version="1.0" encoding="utf-8"?>
<sst xmlns="http://schemas.openxmlformats.org/spreadsheetml/2006/main" count="5" uniqueCount="5">
  <si>
    <t>Số người phụ thuộc
(VNĐ)</t>
  </si>
  <si>
    <t>Số thuế thu nhập cá nhân phải nộp
(VNĐ)</t>
  </si>
  <si>
    <t>TÍNH THUẾ THU NHẬP CÁ NHÂN NĂM 2020</t>
  </si>
  <si>
    <t>Thu nhập tính thuế hàng tháng
(VNĐ)</t>
  </si>
  <si>
    <r>
      <rPr>
        <b/>
        <sz val="12"/>
        <color indexed="10"/>
        <rFont val="Arial"/>
        <family val="2"/>
      </rPr>
      <t>Lưu ý:</t>
    </r>
    <r>
      <rPr>
        <b/>
        <sz val="12"/>
        <color indexed="8"/>
        <rFont val="Arial"/>
        <family val="2"/>
      </rPr>
      <t xml:space="preserve">
</t>
    </r>
    <r>
      <rPr>
        <sz val="12"/>
        <color indexed="8"/>
        <rFont val="Arial"/>
        <family val="2"/>
      </rPr>
      <t xml:space="preserve">
(1) Chỉ cần nhập thu nhập tính thuế hàng tháng tại ô A3 và số người phụ thuộc tại ô B3 thì sẽ ra số thuế thu nhập cá nhân phải nộp trong tháng tại ô C3.
(2) Thu nhập tính thuế đối với thu nhập từ kinh doanh, tiền lương, tiền công là </t>
    </r>
    <r>
      <rPr>
        <sz val="12"/>
        <rFont val="Arial"/>
        <family val="2"/>
      </rPr>
      <t>tổng thu nhập chịu thuế quy định tại Điều 10 và Điều 11</t>
    </r>
    <r>
      <rPr>
        <sz val="12"/>
        <color indexed="8"/>
        <rFont val="Arial"/>
        <family val="2"/>
      </rPr>
      <t xml:space="preserve"> của Luật thuế thu nhập cá nhân, </t>
    </r>
    <r>
      <rPr>
        <sz val="12"/>
        <rFont val="Arial"/>
        <family val="2"/>
      </rPr>
      <t>trừ các khoản</t>
    </r>
    <r>
      <rPr>
        <sz val="12"/>
        <color indexed="8"/>
        <rFont val="Arial"/>
        <family val="2"/>
      </rPr>
      <t xml:space="preserve"> đóng góp bảo hiểm xã hội, bảo hiểm y tế, bảo hiểm thất nghiệp, bảo hiểm trách nhiệm nghề nghiệp đối với một số ngành, nghề phải tham gia bảo hiểm bắt buộc, quỹ hưu trí tự nguyện, các khoản giảm trừ quy định tại Điều 19 và Điều 20 của Luật TNCN (nhưng </t>
    </r>
    <r>
      <rPr>
        <sz val="12"/>
        <rFont val="Arial"/>
        <family val="2"/>
      </rPr>
      <t>chưa trừ khoản giảm trừ gia cảnh với người phụ thuộc</t>
    </r>
    <r>
      <rPr>
        <sz val="12"/>
        <color indexed="8"/>
        <rFont val="Arial"/>
        <family val="2"/>
      </rPr>
      <t xml:space="preserve">).
Ví dụ: Tháng 1/2020, anh A nhận được các khoản thu nhập sau:
- Lương theo ngày công: 17 triệu đồng.
- Anh A đóng các khoản bảo hiểm bắt buộc trên mức lương 17 triệu đồng &gt;&gt; Anh A bị trích tiền đóng bảo hiểm từ lương: 1.785.000 đồng.
&gt;&gt; </t>
    </r>
    <r>
      <rPr>
        <sz val="12"/>
        <rFont val="Arial"/>
        <family val="2"/>
      </rPr>
      <t>Thu nhập chịu thuế tại ô A3</t>
    </r>
    <r>
      <rPr>
        <sz val="12"/>
        <color indexed="8"/>
        <rFont val="Arial"/>
        <family val="2"/>
      </rPr>
      <t xml:space="preserve"> = 17.000.000 - 1.785.000= 15.215.000 đồng</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</si>
</sst>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_(* #,##0_);_(* \(#,##0\);_(* &quot;-&quot;??_);_(@_)"/>
  </numFmts>
  <fonts count="42">
    <font>
      <sz val="11"/>
      <color theme="1"/>
      <name val="Calibri"/>
      <family val="2"/>
    </font>
    <font>
      <sz val="11"/>
      <color indexed="8"/>
      <name val="Calibri"/>
      <family val="2"/>
    </font>
    <font>
      <sz val="12"/>
      <color indexed="8"/>
      <name val="Arial"/>
      <family val="2"/>
    </font>
    <font>
      <b/>
      <sz val="12"/>
      <color indexed="8"/>
      <name val="Arial"/>
      <family val="2"/>
    </font>
    <font>
      <b/>
      <sz val="12"/>
      <color indexed="10"/>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2"/>
      <color theme="0"/>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theme="9"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3">
    <xf numFmtId="0" fontId="0" fillId="0" borderId="0" xfId="0" applyFont="1" applyAlignment="1">
      <alignment/>
    </xf>
    <xf numFmtId="0" fontId="39" fillId="0" borderId="0" xfId="0" applyFont="1" applyAlignment="1">
      <alignment/>
    </xf>
    <xf numFmtId="0" fontId="40" fillId="0" borderId="0" xfId="0" applyFont="1" applyAlignment="1">
      <alignment/>
    </xf>
    <xf numFmtId="0" fontId="41" fillId="0" borderId="10" xfId="0" applyFont="1" applyBorder="1" applyAlignment="1">
      <alignment horizontal="center" vertical="center" wrapText="1"/>
    </xf>
    <xf numFmtId="0" fontId="5" fillId="0" borderId="0" xfId="0" applyFont="1" applyAlignment="1">
      <alignment/>
    </xf>
    <xf numFmtId="0" fontId="2" fillId="0" borderId="11" xfId="0" applyFont="1" applyBorder="1" applyAlignment="1">
      <alignment horizontal="left" vertical="center" wrapText="1"/>
    </xf>
    <xf numFmtId="0" fontId="2" fillId="0" borderId="0" xfId="0" applyFont="1" applyBorder="1" applyAlignment="1">
      <alignment horizontal="left" vertical="center" wrapText="1"/>
    </xf>
    <xf numFmtId="0" fontId="41" fillId="33" borderId="10" xfId="0" applyFont="1" applyFill="1" applyBorder="1" applyAlignment="1">
      <alignment horizontal="center"/>
    </xf>
    <xf numFmtId="0" fontId="39" fillId="33" borderId="10" xfId="0" applyFont="1" applyFill="1" applyBorder="1" applyAlignment="1">
      <alignment horizontal="center"/>
    </xf>
    <xf numFmtId="177" fontId="39" fillId="16" borderId="12" xfId="42" applyNumberFormat="1" applyFont="1" applyFill="1" applyBorder="1" applyAlignment="1">
      <alignment horizontal="center" vertical="center"/>
    </xf>
    <xf numFmtId="177" fontId="39" fillId="16" borderId="13" xfId="42" applyNumberFormat="1" applyFont="1" applyFill="1" applyBorder="1" applyAlignment="1">
      <alignment horizontal="center" vertical="center"/>
    </xf>
    <xf numFmtId="0" fontId="39" fillId="34" borderId="10" xfId="0" applyFont="1" applyFill="1" applyBorder="1" applyAlignment="1">
      <alignment horizontal="center" vertical="center"/>
    </xf>
    <xf numFmtId="177" fontId="39" fillId="18" borderId="10" xfId="42" applyNumberFormat="1"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6"/>
  <sheetViews>
    <sheetView tabSelected="1" zoomScale="150" zoomScaleNormal="150" zoomScalePageLayoutView="0" workbookViewId="0" topLeftCell="A1">
      <selection activeCell="A5" sqref="A5:C16"/>
    </sheetView>
  </sheetViews>
  <sheetFormatPr defaultColWidth="9.140625" defaultRowHeight="15"/>
  <cols>
    <col min="1" max="1" width="35.7109375" style="1" bestFit="1" customWidth="1"/>
    <col min="2" max="2" width="23.7109375" style="1" bestFit="1" customWidth="1"/>
    <col min="3" max="3" width="42.7109375" style="1" customWidth="1"/>
    <col min="4" max="4" width="8.28125" style="1" customWidth="1"/>
    <col min="5" max="5" width="9.28125" style="1" customWidth="1"/>
    <col min="6" max="6" width="11.57421875" style="1" bestFit="1" customWidth="1"/>
    <col min="7" max="16384" width="9.140625" style="1" customWidth="1"/>
  </cols>
  <sheetData>
    <row r="1" spans="1:3" ht="15.75">
      <c r="A1" s="7" t="s">
        <v>2</v>
      </c>
      <c r="B1" s="8"/>
      <c r="C1" s="8"/>
    </row>
    <row r="2" spans="1:3" ht="31.5">
      <c r="A2" s="3" t="s">
        <v>3</v>
      </c>
      <c r="B2" s="3" t="s">
        <v>0</v>
      </c>
      <c r="C2" s="3" t="s">
        <v>1</v>
      </c>
    </row>
    <row r="3" spans="1:6" ht="15">
      <c r="A3" s="9">
        <v>17000000</v>
      </c>
      <c r="B3" s="11">
        <v>1</v>
      </c>
      <c r="C3" s="12">
        <f>SUM(F3:F9)</f>
        <v>80000</v>
      </c>
      <c r="D3" s="2">
        <f>A3-11000000-(B3*4400000)</f>
        <v>1600000</v>
      </c>
      <c r="E3" s="2">
        <f>IF(D3&lt;0,0,IF(D3&lt;5000000,D3,5000000))</f>
        <v>1600000</v>
      </c>
      <c r="F3" s="2">
        <f>E3*5%</f>
        <v>80000</v>
      </c>
    </row>
    <row r="4" spans="1:6" ht="15">
      <c r="A4" s="10"/>
      <c r="B4" s="11"/>
      <c r="C4" s="12"/>
      <c r="D4" s="2">
        <f>D3-5000000</f>
        <v>-3400000</v>
      </c>
      <c r="E4" s="2">
        <f>IF(D4&lt;0,0,IF(D4&lt;5000000,D4,5000000))</f>
        <v>0</v>
      </c>
      <c r="F4" s="2">
        <f>E4*10%</f>
        <v>0</v>
      </c>
    </row>
    <row r="5" spans="1:6" ht="15" customHeight="1">
      <c r="A5" s="5" t="s">
        <v>4</v>
      </c>
      <c r="B5" s="5"/>
      <c r="C5" s="5"/>
      <c r="D5" s="2">
        <f>D3-10000000</f>
        <v>-8400000</v>
      </c>
      <c r="E5" s="2">
        <f>IF(D5&lt;0,0,IF(D5&lt;8000000,D5,8000000))</f>
        <v>0</v>
      </c>
      <c r="F5" s="2">
        <f>E5*15%</f>
        <v>0</v>
      </c>
    </row>
    <row r="6" spans="1:6" ht="15">
      <c r="A6" s="6"/>
      <c r="B6" s="6"/>
      <c r="C6" s="6"/>
      <c r="D6" s="2">
        <f>D3-18000000</f>
        <v>-16400000</v>
      </c>
      <c r="E6" s="2">
        <f>IF(D6&lt;0,0,IF(D6&lt;14000000,D6,14000000))</f>
        <v>0</v>
      </c>
      <c r="F6" s="2">
        <f>E6*20%</f>
        <v>0</v>
      </c>
    </row>
    <row r="7" spans="1:6" ht="15">
      <c r="A7" s="6"/>
      <c r="B7" s="6"/>
      <c r="C7" s="6"/>
      <c r="D7" s="2">
        <f>D3-32000000</f>
        <v>-30400000</v>
      </c>
      <c r="E7" s="2">
        <f>IF(D7&lt;0,0,IF(D7&lt;20000000,D7,20000000))</f>
        <v>0</v>
      </c>
      <c r="F7" s="2">
        <f>E7*25%</f>
        <v>0</v>
      </c>
    </row>
    <row r="8" spans="1:6" ht="15">
      <c r="A8" s="6"/>
      <c r="B8" s="6"/>
      <c r="C8" s="6"/>
      <c r="D8" s="2">
        <f>D3-52000000</f>
        <v>-50400000</v>
      </c>
      <c r="E8" s="2">
        <f>IF(D8&lt;0,0,IF(D8&lt;28000000,D8,28000000))</f>
        <v>0</v>
      </c>
      <c r="F8" s="2">
        <f>E8*30%</f>
        <v>0</v>
      </c>
    </row>
    <row r="9" spans="1:6" ht="15">
      <c r="A9" s="6"/>
      <c r="B9" s="6"/>
      <c r="C9" s="6"/>
      <c r="D9" s="2">
        <f>D3-80000000</f>
        <v>-78400000</v>
      </c>
      <c r="E9" s="2">
        <f>IF(D9&lt;0,0,D9)</f>
        <v>0</v>
      </c>
      <c r="F9" s="2">
        <f>E9*35%</f>
        <v>0</v>
      </c>
    </row>
    <row r="10" spans="1:6" ht="15">
      <c r="A10" s="6"/>
      <c r="B10" s="6"/>
      <c r="C10" s="6"/>
      <c r="D10" s="4"/>
      <c r="E10" s="4"/>
      <c r="F10" s="4"/>
    </row>
    <row r="11" spans="1:6" ht="15">
      <c r="A11" s="6"/>
      <c r="B11" s="6"/>
      <c r="C11" s="6"/>
      <c r="D11" s="4"/>
      <c r="E11" s="4"/>
      <c r="F11" s="4"/>
    </row>
    <row r="12" spans="1:6" ht="15">
      <c r="A12" s="6"/>
      <c r="B12" s="6"/>
      <c r="C12" s="6"/>
      <c r="D12" s="4"/>
      <c r="E12" s="4"/>
      <c r="F12" s="4"/>
    </row>
    <row r="13" spans="1:6" ht="15">
      <c r="A13" s="6"/>
      <c r="B13" s="6"/>
      <c r="C13" s="6"/>
      <c r="D13" s="4"/>
      <c r="E13" s="4"/>
      <c r="F13" s="4"/>
    </row>
    <row r="14" spans="1:3" ht="15">
      <c r="A14" s="6"/>
      <c r="B14" s="6"/>
      <c r="C14" s="6"/>
    </row>
    <row r="15" spans="1:3" ht="15">
      <c r="A15" s="6"/>
      <c r="B15" s="6"/>
      <c r="C15" s="6"/>
    </row>
    <row r="16" spans="1:3" ht="114" customHeight="1">
      <c r="A16" s="6"/>
      <c r="B16" s="6"/>
      <c r="C16" s="6"/>
    </row>
  </sheetData>
  <sheetProtection/>
  <mergeCells count="5">
    <mergeCell ref="A1:C1"/>
    <mergeCell ref="A3:A4"/>
    <mergeCell ref="B3:B4"/>
    <mergeCell ref="C3:C4"/>
    <mergeCell ref="A5:C16"/>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2020-06-12T06:39:25Z</dcterms:modified>
  <cp:category/>
  <cp:version/>
  <cp:contentType/>
  <cp:contentStatus/>
</cp:coreProperties>
</file>